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sbbq-my.sharepoint.com/personal/agnieszka_polak_answear_com/Documents/Pulpit/C&amp;B/TRENDY/"/>
    </mc:Choice>
  </mc:AlternateContent>
  <xr:revisionPtr revIDLastSave="19" documentId="8_{FD08B3B5-2B1D-4667-A2E1-BB505B957549}" xr6:coauthVersionLast="47" xr6:coauthVersionMax="47" xr10:uidLastSave="{B2AC3E2F-C1D5-4D32-98A9-DA6C7B0820E8}"/>
  <bookViews>
    <workbookView xWindow="-38520" yWindow="-5460" windowWidth="38640" windowHeight="21120" xr2:uid="{C9072D74-8AF2-4FD3-B3BB-1241072C39F2}"/>
  </bookViews>
  <sheets>
    <sheet name="Badanie TRENDY 2025" sheetId="1" r:id="rId1"/>
    <sheet name="Instrukcja i opis metody" sheetId="3" r:id="rId2"/>
    <sheet name="Arkusz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7" i="1"/>
  <c r="F18" i="1"/>
  <c r="F19" i="1"/>
  <c r="F20" i="1"/>
  <c r="F21" i="1"/>
  <c r="F22" i="1"/>
  <c r="F26" i="1"/>
  <c r="F27" i="1"/>
  <c r="F28" i="1"/>
  <c r="F29" i="1"/>
  <c r="F30" i="1"/>
  <c r="F31" i="1"/>
  <c r="F35" i="1"/>
  <c r="F36" i="1"/>
  <c r="F37" i="1"/>
  <c r="F38" i="1"/>
  <c r="F39" i="1"/>
  <c r="F40" i="1"/>
  <c r="F8" i="1"/>
  <c r="I3" i="2"/>
  <c r="J3" i="2"/>
  <c r="I4" i="2"/>
  <c r="J4" i="2"/>
  <c r="I5" i="2"/>
  <c r="J5" i="2"/>
  <c r="I2" i="2"/>
  <c r="J2" i="2"/>
  <c r="I1" i="2"/>
  <c r="J1" i="2"/>
  <c r="H1" i="2"/>
  <c r="G34" i="1" l="1"/>
  <c r="H5" i="2" s="1"/>
  <c r="G25" i="1"/>
  <c r="H4" i="2" s="1"/>
  <c r="G16" i="1"/>
  <c r="H3" i="2" s="1"/>
  <c r="G7" i="1"/>
  <c r="G4" i="1" l="1"/>
  <c r="H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<sst xmlns="http://schemas.openxmlformats.org/spreadsheetml/2006/main" count="131" uniqueCount="67">
  <si>
    <t xml:space="preserve">Poziom I </t>
  </si>
  <si>
    <t xml:space="preserve">Poziom II </t>
  </si>
  <si>
    <t xml:space="preserve">Poziom III </t>
  </si>
  <si>
    <t xml:space="preserve">Poziom IV </t>
  </si>
  <si>
    <t xml:space="preserve">Poziom V </t>
  </si>
  <si>
    <t xml:space="preserve">Poziom VI </t>
  </si>
  <si>
    <t>Ludzie</t>
  </si>
  <si>
    <t>Struktury</t>
  </si>
  <si>
    <t>PROCESY</t>
  </si>
  <si>
    <t>SYSTEMY</t>
  </si>
  <si>
    <t>STRUKTURY</t>
  </si>
  <si>
    <t>LUDZIE</t>
  </si>
  <si>
    <t xml:space="preserve"> Zarząd oraz kadra kierownicza znają regulacje dotyczące Transparentności Wynagrodzeń, rozumieją ideę i cel zmian.</t>
  </si>
  <si>
    <t>Organizacja informuje pracowników o istnieniu struktury zaszeregowania stanowisk i odpowiadających im poziomach wynagradzania, o zasadach przyznawania podwyżek i awansów oraz o prawie do uzyskania informacji o uśrednionej luce płacowej na swoim stanowisku. Kandydaci do pracy są informowani o widełkach wynagrodzenia na stanowisku, o które się ubiegają.</t>
  </si>
  <si>
    <t>Organizacja zna przyczyny powstawania luki płacowej i podejmuje działania mające na celu jej minimalizację. Komunikuje je w sposób odpowiedzialny do pracowników, wyjaśniając z czego wynika ich wynagrodzenie i jakie są ewentualne przyczyny zidentyfikowanej luki płacowej, a także jakie środki zostaną podjęte, aby zapobiec jej utrwalaniu.   </t>
  </si>
  <si>
    <t>Organizacja informuje pracowników o poziomach wynagrodzeń rynkowych odpowiadających ich stanowiskom. Zarząd oraz kadra kierownicza uczestniczą w konferencjach i wydarzeniach dotyczących Transparentności Wynagrodzeń. Na spotkaniach firmowych omawiane są trendy i kierunki zmian zarówno w kontekście spójności i sprawiedliwości wynagrodzeń, jak i ich konkurencyjności.</t>
  </si>
  <si>
    <t>Organizacja transparentnie komunikuje jakie metodologie stosuje i jakimi zasadami kieruje się przy budowaniu polityki wynagradzania. Przeprowadzane są cykliczne badania opinii pracowników. Wynagrodzenia definiowane są szeroko z wykorzystaniem Modelu Total Rewards. Polityka wynagradzania wspiera strategię organizacji i buduje zaangażowanie pracowników.</t>
  </si>
  <si>
    <t>Zarząd i kadra kierownicza dążą do uzyskania pozycji lidera w branży w zakresie transparentności wynagrodzeń jako jednej z podstawowych wartości komunikowanych przez firmę. Pracownicy w sposób świadomy korzystają z całkowitego pakietu wynagrodzeń i mają bieżącą informację na temat ich wynagrodzenia. Są też ambasadorami marki pracodawcy jako lidera transparentności wynagrodzeń.</t>
  </si>
  <si>
    <t>Jest osoba/zespół odpowiedzialny za wdrożenie Dyrektywy o Transparentności Wynagrodzeń w organizacji.</t>
  </si>
  <si>
    <t>Jest osoba/zespół, który posiada odpowiedni poziom kompetencji oraz czas, aby prowadzić regularny przegląd struktury wynagrodzeń oraz dokonywać pomiaru luki płacowej. Wskazane są osoby/ zespoły odpowiedzialne za komunikację i szkolenia.</t>
  </si>
  <si>
    <t>Jest osoba/zespół, który posiada odpowiedni poziom kompetencji oraz czas, aby po dokonaniu pomiaru luki płacowej wyciągać z niego odpowiednie wnioski i udzielać Zarządowi i kadrze kierowniczej rekomendacji w tym zakresie. Organizacja prowadzi cykliczne szkolenia dla kadry kierowniczej i pracowników z zakresu Transparentności Wynagrodzeń.</t>
  </si>
  <si>
    <t>Jest osoba/zespół, który posiada odpowiedni poziom kompetencji oraz czas, aby na podstawie zgromadzonych danych wewnętrznych oraz benchmarku rynkowego, a także celów biznesowych organizacji i oczekiwań pracowników, budować polityki wynagradzania i przeprowadzać oraz monitorować działania w tym zakresie. W organizacji funkcjonują też procedury przeglądu polityk, regulaminów i procedur, zapewniające ich aktualność i efektywność. Zagwarantowany jest skuteczny przepływ komunikacji między wszystkimi interesariuszami organizacji. </t>
  </si>
  <si>
    <t xml:space="preserve"> Jest zespół, który posiada odpowiedni poziom kompetencji oraz czas i zagwarantowane środki finansowe aby prowadzić bieżący monitoring trendów rynkowych w tym zakresie i w razie potrzeby </t>
  </si>
  <si>
    <t>Opisany jest proces wdrożenia Transparentności Wynagrodzeń w organizacji. Określony jest zakres zmian wymagany regulacjami formalno</t>
  </si>
  <si>
    <t>Istnieje ustrukturyzowany i opisany proces podejmowania działań naprawczych wynikających z analizy, uwzględniający dopuszczalny poziom odchyleń i zakres możliwych do zastosowania działań naprawczych. Głównym źródłem danych są zasoby wewnętrzne i ogólnodostępne dane rynkowe.</t>
  </si>
  <si>
    <t>Istnieje ustrukturyzowany i opisany proces analizy danych rynkowych, w tym kryteria analizy, jej częstotliwość i stosowane mechanizmy. Podejmowane są działania naprawcze i prowadzony jest cykliczny monitoring wyników. Analizy przeprowadzane są na danych wewnętrznych i zewnętrznych i obejmują całkowity pakiet wynagrodzeń (składniki finansowe, benefity i inne świadczenia związne z zatrudnieniem).</t>
  </si>
  <si>
    <t>W organizacji dokonuje się regularnych przeglądów i aktualizacji polityk wynagradzania i powiązanych procesów, określając ich zakres i częstotliwość. Procesy obejmują swoim zakresem wynagrodzenia i benefity, strategię i plan komunikacji całkowitego pakietu korzyści z pracy oraz rozwój i szkolenia z zakresu wynagrodzeń i benefitów, a także badania opinii i zaangażowania pracowników.</t>
  </si>
  <si>
    <t>W organizacji jest zdefiniowany proces przeglądu trendów rynkowych dotyczących obszaru wynagradzania, np. organizacja przygotowuje scenariusze predyktywne zmian wynagrodzeń w oparciu o dane z wykorzystaniem sztucznej inteligencji. Strategia i plan komunikacji traktują transparentność wynagrodzeń priorytetowo. Organizacja efektywnie zarządza wynagrodzeniami i dąży do jawności wynagrodzeń, budując na tym swoją przewagę konkurencyjną.</t>
  </si>
  <si>
    <t>Wybrane jest rozwiązanie informatyczne, które obsłuży proces zarówno w zakresie komunikacji do pracowników, jak i sprawozdawczości.</t>
  </si>
  <si>
    <t>Funkcjonuje system, który w sprawny i wiarygodny sposób analizuje dane płacowe, wyliczając nieskorygowaną i skorygowaną lukę płacową na wszystkich poziomach struktury stanowisk oraz generuje raporty dla pracowników zawierające te dane z uwzględnieniem ich anonimizacji.</t>
  </si>
  <si>
    <t>System obsługujący proces jest elastyczny, tzn. pozwala na analizę danych uwzględniającą wiele zmiennych w zależności od potrzeb, a w razie konieczności istnieje możliwość jego rozbudowy. Rozwijane są narzędzia do komunikacji wynagrodzeń i benefitów.</t>
  </si>
  <si>
    <t>Dane rynkowe i wewnętrzne dane płacowe są dostępne na dedykowanej platformie umożliwiającej ich sprawną analizę pod kątem wielu różnych kryteriów. Narzędzia rozwijane są w celu doskonalenia analiz wynagrodzeń, benefitów i innych świadczeń związanych z pracą (np. programów rozwojowych, wellbeingowych, etc.) .</t>
  </si>
  <si>
    <t>Polityki i procedury w obszarze wynagradzania są w łatwy sposób dostępne wszystkim pracownikom. Funkcjonuje sprawny system zapewniający bezpośrednią komunikację całkowitego pakietu wynagrodzeń. Rozwiązania informatyczne pozwalają na efektywną komunikację z pracownikami i zbieranie ich opinii, a także prowadzenie dialogu z wszystkimi interesariuszami organizacji. Integracja obejmuje aplikacje do komunikacji z kandydatami do pracy, pozwlając na przekzywanie informacji o wynagrodzeniach.</t>
  </si>
  <si>
    <t>Organizacja tworzy rozwiązania informatyczne, które inspirują rynek. Dane o wynagrodzeniach i świadczeniach dostępne są dla wszystkich pracowników w czasie rzeczywistym, a komunikacja pozwala na bieżącą wymianę opinii i informacji między użytkownikami systemów, przy zachowaniu zasad poufności i anonimizacji danych. W systemach informatycznych stosowane są najnowsze rozwiązania z wykorzystaniem AI włącznie.</t>
  </si>
  <si>
    <t> Świadomość</t>
  </si>
  <si>
    <t> Pomiar i monitoring</t>
  </si>
  <si>
    <t> Plan rozwoju</t>
  </si>
  <si>
    <t> Benchmarking</t>
  </si>
  <si>
    <t> Polityki i przeglądy</t>
  </si>
  <si>
    <t> Lider w Branży</t>
  </si>
  <si>
    <t>Tak</t>
  </si>
  <si>
    <t>Raczej tak</t>
  </si>
  <si>
    <t>Raczej nie</t>
  </si>
  <si>
    <t>Nie</t>
  </si>
  <si>
    <t>Twój wynik</t>
  </si>
  <si>
    <t>POZIOM DOJRZAŁOŚCI ORGANIZACJI</t>
  </si>
  <si>
    <t>Wartość max</t>
  </si>
  <si>
    <t>Procesy</t>
  </si>
  <si>
    <t>Systemy</t>
  </si>
  <si>
    <t>Punktacja</t>
  </si>
  <si>
    <t>Jest osoba/zespół, który posiada odpowiedni poziom kompetencji oraz czas i zagwarantowane środki finansowe, aby pozyskiwać wiarygodne dane rynkowe dotyczące wynagrodzeń, porównać je z danymi wewnętrznymi zgodnie z obowiązującą strukturą stanowisk, wyciągać z tej analizy odpowiednie wnioski i udzielać Zarządowi i kadrze kierowniczej rekomendacji w tym zakresie. Prowadzony jest dialog wewnętrzny uwzglęniający perspektywę wszystkich interesariuszy organizacji.</t>
  </si>
  <si>
    <t>Istnieje ustrukturyzowany i opisany proces dokonywania pomiaru luki płacowej zgodnie z wytycznymi Dyrektywy, z uwzględnieniem istniejącej w organizacji struktury stanowisk.</t>
  </si>
  <si>
    <t>Wykresy po prawej stronie obrazują uzyskane wyniki.</t>
  </si>
  <si>
    <t>INSTRUKCJA WYPEŁNIENIA PLIKU</t>
  </si>
  <si>
    <t>OPIS ZASTOSOWANEJ METODY</t>
  </si>
  <si>
    <t>W każdym obszarze należy okreslić gotowość do wdrożenia dyrektywy na sześciu poziomach dojrzałości, wskazując jedną z odpowiedzi: Tak, raczej tak, Raczej nie lub Nie.</t>
  </si>
  <si>
    <t>Za udzielone odpowiedzi przyznawana jest następująca liczba punktów:</t>
  </si>
  <si>
    <t>W ramach jednego obszaru jest więc maksymalnie do zbobycia 600 punktów, a w ramach całego badania - 2400 punktów.</t>
  </si>
  <si>
    <t>Tak - 100</t>
  </si>
  <si>
    <t>Raczej tak - 67</t>
  </si>
  <si>
    <t>Raczej nie - 33</t>
  </si>
  <si>
    <t>Nie - 0</t>
  </si>
  <si>
    <t>Aby poznać poziom dojrzałości Twojej organizacji do wdrożenia Dyrektywy o transparentności, w arkuszu Badanie TRENDY 2025 uzupełnij pola w kolumnie E dla wszystkich czterech obszarów (Ludzie, Struktury, Procesy, Systemy).</t>
  </si>
  <si>
    <t>W kolumnach G, H, I zobaczysz wynik w poszczególnych obszarach dla Twojej organizacji, medianę rynkową oraz maksymana wartość punktów możliwą do zdobycia w danym obszarze.</t>
  </si>
  <si>
    <t>Poziom dojrzałości organizacji to suma punktów uzyskanych z czterech badanych obszarów: Ludzie, Struktury, Procesy, Systemy.</t>
  </si>
  <si>
    <t>Udzielenie odpowiedzi "Tak" lub "Raczej tak" na danym poziomie umożliwia kontynuowanie badania w danym obszarze. Udzielenie odpowiedzi "Raczej nie" lub "Nie" uniemożliwia dalsze udzielanie odpowiedzi w tym obszarze.</t>
  </si>
  <si>
    <t>Mediana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</si>
</sst>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A442A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55736D"/>
        <bgColor indexed="64"/>
      </patternFill>
    </fill>
  </fills>
  <borders count="2">
    <border>
      <left/>
      <right/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1" xfId="0" applyBorder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ill>
        <patternFill>
          <bgColor rgb="FFFFF4EF"/>
        </patternFill>
      </fill>
    </dxf>
  </dxfs>
  <tableStyles count="0" defaultTableStyle="TableStyleMedium2" defaultPivotStyle="PivotStyleLight16"/>
  <colors>
    <mruColors>
      <color rgb="FF44546A"/>
      <color rgb="FF55736D"/>
      <color rgb="FF9A442A"/>
      <color rgb="FFFFF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Poziom dojrzałości organizacji ogółem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A44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E-44BF-95A3-B487A8C34D29}"/>
              </c:ext>
            </c:extLst>
          </c:dPt>
          <c:dPt>
            <c:idx val="1"/>
            <c:invertIfNegative val="0"/>
            <c:bubble3D val="0"/>
            <c:spPr>
              <a:solidFill>
                <a:srgbClr val="4454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D2E-44BF-95A3-B487A8C34D29}"/>
              </c:ext>
            </c:extLst>
          </c:dPt>
          <c:dPt>
            <c:idx val="2"/>
            <c:invertIfNegative val="0"/>
            <c:bubble3D val="0"/>
            <c:spPr>
              <a:solidFill>
                <a:srgbClr val="5573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E-44BF-95A3-B487A8C34D29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'Badanie TRENDY 2025'!$G$3:$I$3</c:f>
              <c:strCache>
                <c:ptCount val="3"/>
                <c:pt idx="0">
                  <c:v>Twój wynik</c:v>
                </c:pt>
                <c:pt idx="1">
                  <c:v>Mediana rynkowa</c:v>
                </c:pt>
                <c:pt idx="2">
                  <c:v>Wartość max</c:v>
                </c:pt>
              </c:strCache>
            </c:strRef>
          </c:cat>
          <c:val>
            <c:numRef>
              <c:f>'Badanie TRENDY 2025'!$G$4:$I$4</c:f>
              <c:numCache>
                <c:formatCode>General</c:formatCode>
                <c:ptCount val="3"/>
                <c:pt idx="0">
                  <c:v>0</c:v>
                </c:pt>
                <c:pt idx="1">
                  <c:v>367</c:v>
                </c:pt>
                <c:pt idx="2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E-44BF-95A3-B487A8C34D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5655280"/>
        <c:axId val="1955640400"/>
      </c:barChart>
      <c:catAx>
        <c:axId val="195565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640400"/>
        <c:crosses val="autoZero"/>
        <c:auto val="1"/>
        <c:lblAlgn val="ctr"/>
        <c:lblOffset val="100"/>
        <c:noMultiLvlLbl val="0"/>
      </c:catAx>
      <c:valAx>
        <c:axId val="195564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65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Poziom</a:t>
            </a:r>
            <a:r>
              <a:rPr lang="pl-PL" baseline="0"/>
              <a:t> dojrzałości w podziale na obszary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Arkusz!$H$1</c:f>
              <c:strCache>
                <c:ptCount val="1"/>
                <c:pt idx="0">
                  <c:v>Twój wynik</c:v>
                </c:pt>
              </c:strCache>
            </c:strRef>
          </c:tx>
          <c:spPr>
            <a:ln w="31750" cap="rnd">
              <a:solidFill>
                <a:srgbClr val="9A442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Arkusz!$G$2:$G$5</c:f>
              <c:strCache>
                <c:ptCount val="4"/>
                <c:pt idx="0">
                  <c:v>Ludzie</c:v>
                </c:pt>
                <c:pt idx="1">
                  <c:v>Struktury</c:v>
                </c:pt>
                <c:pt idx="2">
                  <c:v>Procesy</c:v>
                </c:pt>
                <c:pt idx="3">
                  <c:v>Systemy</c:v>
                </c:pt>
              </c:strCache>
            </c:strRef>
          </c:cat>
          <c:val>
            <c:numRef>
              <c:f>Arkusz!$H$2:$H$5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A5F-8C56-97B23ABD5F94}"/>
            </c:ext>
          </c:extLst>
        </c:ser>
        <c:ser>
          <c:idx val="1"/>
          <c:order val="1"/>
          <c:tx>
            <c:strRef>
              <c:f>Arkusz!$I$1</c:f>
              <c:strCache>
                <c:ptCount val="1"/>
                <c:pt idx="0">
                  <c:v>Mediana rynkowa</c:v>
                </c:pt>
              </c:strCache>
            </c:strRef>
          </c:tx>
          <c:spPr>
            <a:ln w="3175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Arkusz!$G$2:$G$5</c:f>
              <c:strCache>
                <c:ptCount val="4"/>
                <c:pt idx="0">
                  <c:v>Ludzie</c:v>
                </c:pt>
                <c:pt idx="1">
                  <c:v>Struktury</c:v>
                </c:pt>
                <c:pt idx="2">
                  <c:v>Procesy</c:v>
                </c:pt>
                <c:pt idx="3">
                  <c:v>Systemy</c:v>
                </c:pt>
              </c:strCache>
            </c:strRef>
          </c:cat>
          <c:val>
            <c:numRef>
              <c:f>Arkusz!$I$2:$I$5</c:f>
              <c:numCache>
                <c:formatCode>General</c:formatCode>
                <c:ptCount val="4"/>
                <c:pt idx="0">
                  <c:v>67</c:v>
                </c:pt>
                <c:pt idx="1">
                  <c:v>133</c:v>
                </c:pt>
                <c:pt idx="2">
                  <c:v>33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A5F-8C56-97B23ABD5F94}"/>
            </c:ext>
          </c:extLst>
        </c:ser>
        <c:ser>
          <c:idx val="2"/>
          <c:order val="2"/>
          <c:tx>
            <c:strRef>
              <c:f>Arkusz!$J$1</c:f>
              <c:strCache>
                <c:ptCount val="1"/>
                <c:pt idx="0">
                  <c:v>Wartość max</c:v>
                </c:pt>
              </c:strCache>
            </c:strRef>
          </c:tx>
          <c:spPr>
            <a:ln w="31750" cap="rnd">
              <a:solidFill>
                <a:srgbClr val="55736D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C2-4A5F-8C56-97B23ABD5F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C2-4A5F-8C56-97B23ABD5F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C2-4A5F-8C56-97B23ABD5F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Arkusz!$G$2:$G$5</c:f>
              <c:strCache>
                <c:ptCount val="4"/>
                <c:pt idx="0">
                  <c:v>Ludzie</c:v>
                </c:pt>
                <c:pt idx="1">
                  <c:v>Struktury</c:v>
                </c:pt>
                <c:pt idx="2">
                  <c:v>Procesy</c:v>
                </c:pt>
                <c:pt idx="3">
                  <c:v>Systemy</c:v>
                </c:pt>
              </c:strCache>
            </c:strRef>
          </c:cat>
          <c:val>
            <c:numRef>
              <c:f>Arkusz!$J$2:$J$5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2-4A5F-8C56-97B23ABD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742640"/>
        <c:axId val="1955744080"/>
      </c:lineChart>
      <c:catAx>
        <c:axId val="19557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744080"/>
        <c:crosses val="autoZero"/>
        <c:auto val="1"/>
        <c:lblAlgn val="ctr"/>
        <c:lblOffset val="100"/>
        <c:noMultiLvlLbl val="0"/>
      </c:catAx>
      <c:valAx>
        <c:axId val="1955744080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74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439831</xdr:colOff>
      <xdr:row>1</xdr:row>
      <xdr:rowOff>165566</xdr:rowOff>
    </xdr:from>
    <xdr:to>
      <xdr:col>17</xdr:col>
      <xdr:colOff>139513</xdr:colOff>
      <xdr:row>8</xdr:row>
      <xdr:rowOff>549088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51AC8FF8-3CF5-F6CA-4F0C-FE6225D19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452717</xdr:colOff>
      <xdr:row>9</xdr:row>
      <xdr:rowOff>411255</xdr:rowOff>
    </xdr:from>
    <xdr:to>
      <xdr:col>17</xdr:col>
      <xdr:colOff>152399</xdr:colOff>
      <xdr:row>16</xdr:row>
      <xdr:rowOff>22411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7C839A4F-47EE-45C8-A357-8E2B896A7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784412</xdr:colOff>
      <xdr:row>0</xdr:row>
      <xdr:rowOff>134471</xdr:rowOff>
    </xdr:from>
    <xdr:to>
      <xdr:col>3</xdr:col>
      <xdr:colOff>2797750</xdr:colOff>
      <xdr:row>0</xdr:row>
      <xdr:rowOff>385296</xdr:rowOff>
    </xdr:to>
    <xdr:sp macro="" textlink="">
      <xdr:nvSpPr>
        <xdr:cNvPr id="7" name="Symbol zastępczy stopki 11">
          <a:extLst>
            <a:ext uri="{FF2B5EF4-FFF2-40B4-BE49-F238E27FC236}">
              <a16:creationId xmlns:a16="http://schemas.microsoft.com/office/drawing/2014/main" id="{357DDA64-6114-D9C3-193E-C795C4B80E23}"/>
            </a:ext>
          </a:extLst>
        </xdr:cNvPr>
        <xdr:cNvSpPr>
          <a:spLocks noGrp="1"/>
        </xdr:cNvSpPr>
      </xdr:nvSpPr>
      <xdr:spPr>
        <a:xfrm>
          <a:off x="1030941" y="134471"/>
          <a:ext cx="4209691" cy="25082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 rtl="0">
            <a:defRPr lang="pl-PL"/>
          </a:defPPr>
          <a:lvl1pPr marL="0" algn="ctr" defTabSz="914400" rtl="0" eaLnBrk="1" latinLnBrk="0" hangingPunct="1">
            <a:defRPr sz="1200" kern="120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pl-PL"/>
            <a:t>© Klub Compensation &amp; Benefits. Wszelkie prawa zastrzeżone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</xdr:row>
      <xdr:rowOff>38100</xdr:rowOff>
    </xdr:from>
    <xdr:to>
      <xdr:col>1</xdr:col>
      <xdr:colOff>4695466</xdr:colOff>
      <xdr:row>2</xdr:row>
      <xdr:rowOff>3175</xdr:rowOff>
    </xdr:to>
    <xdr:sp macro="" textlink="">
      <xdr:nvSpPr>
        <xdr:cNvPr id="3" name="Symbol zastępczy stopki 11">
          <a:extLst>
            <a:ext uri="{FF2B5EF4-FFF2-40B4-BE49-F238E27FC236}">
              <a16:creationId xmlns:a16="http://schemas.microsoft.com/office/drawing/2014/main" id="{01D0BFC5-5C8D-4C86-9C9C-B80B5D560D1E}"/>
            </a:ext>
          </a:extLst>
        </xdr:cNvPr>
        <xdr:cNvSpPr>
          <a:spLocks noGrp="1"/>
        </xdr:cNvSpPr>
      </xdr:nvSpPr>
      <xdr:spPr>
        <a:xfrm>
          <a:off x="771525" y="228600"/>
          <a:ext cx="4209691" cy="155575"/>
        </a:xfrm>
        <a:prstGeom prst="rect">
          <a:avLst/>
        </a:prstGeom>
      </xdr:spPr>
      <xdr:txBody>
        <a:bodyPr vert="horz" wrap="square" lIns="91440" tIns="45720" rIns="91440" bIns="45720" rtlCol="0" anchor="ctr"/>
        <a:lstStyle>
          <a:defPPr rtl="0">
            <a:defRPr lang="pl-PL"/>
          </a:defPPr>
          <a:lvl1pPr marL="0" algn="ctr" defTabSz="914400" rtl="0" eaLnBrk="1" latinLnBrk="0" hangingPunct="1">
            <a:defRPr sz="1200" kern="120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pl-PL"/>
            <a:t>© Klub Compensation &amp; Benefits. Wszelkie prawa zastrzeżone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3119-A11F-4E52-9546-569BDF3BA439}">
  <dimension ref="A1:R45"/>
  <sheetViews>
    <sheetView showGridLines="0" tabSelected="1" topLeftCell="A9" zoomScale="85" zoomScaleNormal="85" workbookViewId="0">
      <selection activeCell="M22" sqref="M22"/>
    </sheetView>
  </sheetViews>
  <sheetFormatPr defaultColWidth="0" defaultRowHeight="15" zeroHeight="1" x14ac:dyDescent="0.25"/>
  <cols>
    <col min="1" max="1" width="3.7109375" customWidth="1"/>
    <col min="2" max="2" width="12.140625" style="3" customWidth="1"/>
    <col min="3" max="3" width="20.85546875" style="3" customWidth="1"/>
    <col min="4" max="4" width="172" style="4" customWidth="1"/>
    <col min="5" max="5" width="15.140625" customWidth="1"/>
    <col min="6" max="6" width="9.140625" style="3" hidden="1" customWidth="1"/>
    <col min="7" max="9" width="12.42578125" style="5" customWidth="1"/>
    <col min="10" max="18" width="9.140625" customWidth="1"/>
    <col min="19" max="16384" width="9.140625" hidden="1"/>
  </cols>
  <sheetData>
    <row r="1" spans="2:9" ht="32.25" customHeight="1" x14ac:dyDescent="0.25">
      <c r="B1" s="3" t="e" vm="1">
        <v>#VALUE!</v>
      </c>
    </row>
    <row r="2" spans="2:9" x14ac:dyDescent="0.25"/>
    <row r="3" spans="2:9" ht="37.5" x14ac:dyDescent="0.25">
      <c r="B3" s="21" t="s">
        <v>45</v>
      </c>
      <c r="C3" s="21"/>
      <c r="D3" s="21"/>
      <c r="E3" s="21"/>
      <c r="F3" s="10" t="s">
        <v>49</v>
      </c>
      <c r="G3" s="11" t="s">
        <v>44</v>
      </c>
      <c r="H3" s="12" t="s">
        <v>66</v>
      </c>
      <c r="I3" s="13" t="s">
        <v>46</v>
      </c>
    </row>
    <row r="4" spans="2:9" ht="18.75" x14ac:dyDescent="0.25">
      <c r="B4" s="21"/>
      <c r="C4" s="21"/>
      <c r="D4" s="21"/>
      <c r="E4" s="21"/>
      <c r="F4" s="10"/>
      <c r="G4" s="14">
        <f>IFERROR(SUM(G7,G16,G25,G34),"")</f>
        <v>0</v>
      </c>
      <c r="H4" s="14">
        <v>367</v>
      </c>
      <c r="I4" s="14">
        <v>2400</v>
      </c>
    </row>
    <row r="5" spans="2:9" ht="18.75" x14ac:dyDescent="0.25">
      <c r="B5" s="8"/>
      <c r="C5" s="8"/>
      <c r="D5" s="8"/>
      <c r="E5" s="8"/>
      <c r="G5" s="9"/>
      <c r="H5" s="9"/>
      <c r="I5" s="9"/>
    </row>
    <row r="6" spans="2:9" ht="37.5" x14ac:dyDescent="0.25">
      <c r="B6" s="20" t="s">
        <v>11</v>
      </c>
      <c r="C6" s="20"/>
      <c r="D6" s="20"/>
      <c r="E6" s="20"/>
      <c r="F6" s="10"/>
      <c r="G6" s="11" t="s">
        <v>44</v>
      </c>
      <c r="H6" s="12" t="s">
        <v>66</v>
      </c>
      <c r="I6" s="13" t="s">
        <v>46</v>
      </c>
    </row>
    <row r="7" spans="2:9" ht="18.75" x14ac:dyDescent="0.25">
      <c r="B7" s="20"/>
      <c r="C7" s="20"/>
      <c r="D7" s="20"/>
      <c r="E7" s="20"/>
      <c r="F7" s="10"/>
      <c r="G7" s="15">
        <f>IFERROR(SUM(F8:F13),"")</f>
        <v>0</v>
      </c>
      <c r="H7" s="15">
        <v>67</v>
      </c>
      <c r="I7" s="15">
        <v>600</v>
      </c>
    </row>
    <row r="8" spans="2:9" ht="45" customHeight="1" x14ac:dyDescent="0.25">
      <c r="B8" s="10" t="s">
        <v>0</v>
      </c>
      <c r="C8" s="10" t="s">
        <v>34</v>
      </c>
      <c r="D8" s="16" t="s">
        <v>12</v>
      </c>
      <c r="E8" s="19"/>
      <c r="F8" s="3">
        <f>IFERROR(VLOOKUP(E8,Arkusz!$B$2:$C$5,2,0),0)</f>
        <v>0</v>
      </c>
      <c r="G8" s="7"/>
      <c r="H8" s="7"/>
      <c r="I8" s="7"/>
    </row>
    <row r="9" spans="2:9" ht="45" customHeight="1" x14ac:dyDescent="0.25">
      <c r="B9" s="10" t="s">
        <v>1</v>
      </c>
      <c r="C9" s="10" t="s">
        <v>35</v>
      </c>
      <c r="D9" s="16" t="s">
        <v>13</v>
      </c>
      <c r="E9" s="19"/>
      <c r="F9" s="3">
        <f>IFERROR(VLOOKUP(E9,Arkusz!$B$2:$C$5,2,0),0)</f>
        <v>0</v>
      </c>
      <c r="G9" s="7"/>
      <c r="H9" s="7"/>
      <c r="I9" s="7"/>
    </row>
    <row r="10" spans="2:9" ht="45" customHeight="1" x14ac:dyDescent="0.25">
      <c r="B10" s="10" t="s">
        <v>2</v>
      </c>
      <c r="C10" s="10" t="s">
        <v>36</v>
      </c>
      <c r="D10" s="16" t="s">
        <v>14</v>
      </c>
      <c r="E10" s="19"/>
      <c r="F10" s="3">
        <f>IFERROR(VLOOKUP(E10,Arkusz!$B$2:$C$5,2,0),0)</f>
        <v>0</v>
      </c>
      <c r="G10" s="7"/>
      <c r="H10" s="7"/>
      <c r="I10" s="7"/>
    </row>
    <row r="11" spans="2:9" ht="45" customHeight="1" x14ac:dyDescent="0.25">
      <c r="B11" s="10" t="s">
        <v>3</v>
      </c>
      <c r="C11" s="10" t="s">
        <v>37</v>
      </c>
      <c r="D11" s="16" t="s">
        <v>15</v>
      </c>
      <c r="E11" s="19"/>
      <c r="F11" s="3">
        <f>IFERROR(VLOOKUP(E11,Arkusz!$B$2:$C$5,2,0),0)</f>
        <v>0</v>
      </c>
      <c r="G11" s="7"/>
      <c r="H11" s="7"/>
      <c r="I11" s="7"/>
    </row>
    <row r="12" spans="2:9" ht="45" customHeight="1" x14ac:dyDescent="0.25">
      <c r="B12" s="10" t="s">
        <v>4</v>
      </c>
      <c r="C12" s="10" t="s">
        <v>38</v>
      </c>
      <c r="D12" s="16" t="s">
        <v>16</v>
      </c>
      <c r="E12" s="19"/>
      <c r="F12" s="3">
        <f>IFERROR(VLOOKUP(E12,Arkusz!$B$2:$C$5,2,0),0)</f>
        <v>0</v>
      </c>
      <c r="G12" s="7"/>
      <c r="H12" s="7"/>
      <c r="I12" s="7"/>
    </row>
    <row r="13" spans="2:9" ht="45" customHeight="1" x14ac:dyDescent="0.25">
      <c r="B13" s="10" t="s">
        <v>5</v>
      </c>
      <c r="C13" s="10" t="s">
        <v>39</v>
      </c>
      <c r="D13" s="16" t="s">
        <v>17</v>
      </c>
      <c r="E13" s="19"/>
      <c r="F13" s="3">
        <f>IFERROR(VLOOKUP(E13,Arkusz!$B$2:$C$5,2,0),0)</f>
        <v>0</v>
      </c>
      <c r="G13" s="7"/>
      <c r="H13" s="7"/>
      <c r="I13" s="7"/>
    </row>
    <row r="14" spans="2:9" ht="15" customHeight="1" x14ac:dyDescent="0.25">
      <c r="E14" s="7"/>
      <c r="G14" s="7"/>
      <c r="H14" s="7"/>
      <c r="I14" s="7"/>
    </row>
    <row r="15" spans="2:9" ht="37.5" x14ac:dyDescent="0.25">
      <c r="B15" s="20" t="s">
        <v>10</v>
      </c>
      <c r="C15" s="20"/>
      <c r="D15" s="20"/>
      <c r="E15" s="20"/>
      <c r="F15" s="10"/>
      <c r="G15" s="11" t="s">
        <v>44</v>
      </c>
      <c r="H15" s="12" t="s">
        <v>66</v>
      </c>
      <c r="I15" s="13" t="s">
        <v>46</v>
      </c>
    </row>
    <row r="16" spans="2:9" ht="18.75" x14ac:dyDescent="0.25">
      <c r="B16" s="20"/>
      <c r="C16" s="20"/>
      <c r="D16" s="20"/>
      <c r="E16" s="20"/>
      <c r="F16" s="10"/>
      <c r="G16" s="15">
        <f>IFERROR(SUM(F17:F22),"")</f>
        <v>0</v>
      </c>
      <c r="H16" s="15">
        <v>133</v>
      </c>
      <c r="I16" s="15">
        <v>600</v>
      </c>
    </row>
    <row r="17" spans="2:9" ht="45" customHeight="1" x14ac:dyDescent="0.25">
      <c r="B17" s="10" t="s">
        <v>0</v>
      </c>
      <c r="C17" s="10" t="s">
        <v>34</v>
      </c>
      <c r="D17" s="16" t="s">
        <v>18</v>
      </c>
      <c r="E17" s="19"/>
      <c r="F17" s="3">
        <f>IFERROR(VLOOKUP(E17,Arkusz!$B$2:$C$5,2,0),0)</f>
        <v>0</v>
      </c>
      <c r="G17" s="6"/>
      <c r="H17" s="6"/>
      <c r="I17" s="6"/>
    </row>
    <row r="18" spans="2:9" ht="45" customHeight="1" x14ac:dyDescent="0.25">
      <c r="B18" s="10" t="s">
        <v>1</v>
      </c>
      <c r="C18" s="10" t="s">
        <v>35</v>
      </c>
      <c r="D18" s="16" t="s">
        <v>19</v>
      </c>
      <c r="E18" s="19"/>
      <c r="F18" s="3">
        <f>IFERROR(VLOOKUP(E18,Arkusz!$B$2:$C$5,2,0),0)</f>
        <v>0</v>
      </c>
      <c r="G18" s="6"/>
      <c r="H18" s="6"/>
      <c r="I18" s="6"/>
    </row>
    <row r="19" spans="2:9" ht="45" customHeight="1" x14ac:dyDescent="0.25">
      <c r="B19" s="10" t="s">
        <v>2</v>
      </c>
      <c r="C19" s="10" t="s">
        <v>36</v>
      </c>
      <c r="D19" s="16" t="s">
        <v>20</v>
      </c>
      <c r="E19" s="19"/>
      <c r="F19" s="3">
        <f>IFERROR(VLOOKUP(E19,Arkusz!$B$2:$C$5,2,0),0)</f>
        <v>0</v>
      </c>
      <c r="G19" s="6"/>
      <c r="H19" s="6"/>
      <c r="I19" s="6"/>
    </row>
    <row r="20" spans="2:9" ht="45" customHeight="1" x14ac:dyDescent="0.25">
      <c r="B20" s="10" t="s">
        <v>3</v>
      </c>
      <c r="C20" s="10" t="s">
        <v>37</v>
      </c>
      <c r="D20" s="16" t="s">
        <v>50</v>
      </c>
      <c r="E20" s="19"/>
      <c r="F20" s="3">
        <f>IFERROR(VLOOKUP(E20,Arkusz!$B$2:$C$5,2,0),0)</f>
        <v>0</v>
      </c>
      <c r="G20" s="6"/>
      <c r="H20" s="6"/>
      <c r="I20" s="6"/>
    </row>
    <row r="21" spans="2:9" ht="45" customHeight="1" x14ac:dyDescent="0.25">
      <c r="B21" s="10" t="s">
        <v>4</v>
      </c>
      <c r="C21" s="10" t="s">
        <v>38</v>
      </c>
      <c r="D21" s="16" t="s">
        <v>21</v>
      </c>
      <c r="E21" s="19"/>
      <c r="F21" s="3">
        <f>IFERROR(VLOOKUP(E21,Arkusz!$B$2:$C$5,2,0),0)</f>
        <v>0</v>
      </c>
      <c r="G21" s="6"/>
      <c r="H21" s="6"/>
      <c r="I21" s="6"/>
    </row>
    <row r="22" spans="2:9" ht="45" customHeight="1" x14ac:dyDescent="0.25">
      <c r="B22" s="10" t="s">
        <v>5</v>
      </c>
      <c r="C22" s="10" t="s">
        <v>39</v>
      </c>
      <c r="D22" s="16" t="s">
        <v>22</v>
      </c>
      <c r="E22" s="19"/>
      <c r="F22" s="3">
        <f>IFERROR(VLOOKUP(E22,Arkusz!$B$2:$C$5,2,0),0)</f>
        <v>0</v>
      </c>
      <c r="G22" s="6"/>
      <c r="H22" s="6"/>
      <c r="I22" s="6"/>
    </row>
    <row r="23" spans="2:9" ht="15" customHeight="1" x14ac:dyDescent="0.25">
      <c r="E23" s="6"/>
      <c r="G23" s="6"/>
      <c r="H23" s="6"/>
      <c r="I23" s="6"/>
    </row>
    <row r="24" spans="2:9" ht="37.5" x14ac:dyDescent="0.25">
      <c r="B24" s="20" t="s">
        <v>8</v>
      </c>
      <c r="C24" s="20"/>
      <c r="D24" s="20"/>
      <c r="E24" s="20"/>
      <c r="F24" s="10"/>
      <c r="G24" s="11" t="s">
        <v>44</v>
      </c>
      <c r="H24" s="12" t="s">
        <v>66</v>
      </c>
      <c r="I24" s="13" t="s">
        <v>46</v>
      </c>
    </row>
    <row r="25" spans="2:9" ht="18.75" x14ac:dyDescent="0.25">
      <c r="B25" s="20"/>
      <c r="C25" s="20"/>
      <c r="D25" s="20"/>
      <c r="E25" s="20"/>
      <c r="F25" s="10"/>
      <c r="G25" s="15">
        <f>IFERROR(SUM(F26:F31),"")</f>
        <v>0</v>
      </c>
      <c r="H25" s="15">
        <v>33</v>
      </c>
      <c r="I25" s="15">
        <v>600</v>
      </c>
    </row>
    <row r="26" spans="2:9" ht="45" customHeight="1" x14ac:dyDescent="0.25">
      <c r="B26" s="10" t="s">
        <v>0</v>
      </c>
      <c r="C26" s="10" t="s">
        <v>34</v>
      </c>
      <c r="D26" s="16" t="s">
        <v>23</v>
      </c>
      <c r="E26" s="19"/>
      <c r="F26" s="3">
        <f>IFERROR(VLOOKUP(E26,Arkusz!$B$2:$C$5,2,0),0)</f>
        <v>0</v>
      </c>
      <c r="G26" s="6"/>
      <c r="H26" s="6"/>
      <c r="I26" s="6"/>
    </row>
    <row r="27" spans="2:9" ht="45" customHeight="1" x14ac:dyDescent="0.25">
      <c r="B27" s="10" t="s">
        <v>1</v>
      </c>
      <c r="C27" s="10" t="s">
        <v>35</v>
      </c>
      <c r="D27" s="16" t="s">
        <v>51</v>
      </c>
      <c r="E27" s="19"/>
      <c r="F27" s="3">
        <f>IFERROR(VLOOKUP(E27,Arkusz!$B$2:$C$5,2,0),0)</f>
        <v>0</v>
      </c>
      <c r="G27" s="6"/>
      <c r="H27" s="6"/>
      <c r="I27" s="6"/>
    </row>
    <row r="28" spans="2:9" ht="45" customHeight="1" x14ac:dyDescent="0.25">
      <c r="B28" s="10" t="s">
        <v>2</v>
      </c>
      <c r="C28" s="10" t="s">
        <v>36</v>
      </c>
      <c r="D28" s="16" t="s">
        <v>24</v>
      </c>
      <c r="E28" s="19"/>
      <c r="F28" s="3">
        <f>IFERROR(VLOOKUP(E28,Arkusz!$B$2:$C$5,2,0),0)</f>
        <v>0</v>
      </c>
      <c r="G28" s="6"/>
      <c r="H28" s="6"/>
      <c r="I28" s="6"/>
    </row>
    <row r="29" spans="2:9" ht="45" customHeight="1" x14ac:dyDescent="0.25">
      <c r="B29" s="10" t="s">
        <v>3</v>
      </c>
      <c r="C29" s="10" t="s">
        <v>37</v>
      </c>
      <c r="D29" s="16" t="s">
        <v>25</v>
      </c>
      <c r="E29" s="19"/>
      <c r="F29" s="3">
        <f>IFERROR(VLOOKUP(E29,Arkusz!$B$2:$C$5,2,0),0)</f>
        <v>0</v>
      </c>
      <c r="G29" s="6"/>
      <c r="H29" s="6"/>
      <c r="I29" s="6"/>
    </row>
    <row r="30" spans="2:9" ht="45" customHeight="1" x14ac:dyDescent="0.25">
      <c r="B30" s="10" t="s">
        <v>4</v>
      </c>
      <c r="C30" s="10" t="s">
        <v>38</v>
      </c>
      <c r="D30" s="16" t="s">
        <v>26</v>
      </c>
      <c r="E30" s="19"/>
      <c r="F30" s="3">
        <f>IFERROR(VLOOKUP(E30,Arkusz!$B$2:$C$5,2,0),0)</f>
        <v>0</v>
      </c>
      <c r="G30" s="6"/>
      <c r="H30" s="6"/>
      <c r="I30" s="6"/>
    </row>
    <row r="31" spans="2:9" ht="45" customHeight="1" x14ac:dyDescent="0.25">
      <c r="B31" s="10" t="s">
        <v>5</v>
      </c>
      <c r="C31" s="10" t="s">
        <v>39</v>
      </c>
      <c r="D31" s="16" t="s">
        <v>27</v>
      </c>
      <c r="E31" s="19"/>
      <c r="F31" s="3">
        <f>IFERROR(VLOOKUP(E31,Arkusz!$B$2:$C$5,2,0),0)</f>
        <v>0</v>
      </c>
      <c r="G31" s="6"/>
      <c r="H31" s="6"/>
      <c r="I31" s="6"/>
    </row>
    <row r="32" spans="2:9" ht="15" customHeight="1" x14ac:dyDescent="0.25">
      <c r="E32" s="6"/>
      <c r="G32" s="6"/>
      <c r="H32" s="6"/>
      <c r="I32" s="6"/>
    </row>
    <row r="33" spans="2:9" ht="37.5" x14ac:dyDescent="0.25">
      <c r="B33" s="20" t="s">
        <v>9</v>
      </c>
      <c r="C33" s="20"/>
      <c r="D33" s="20"/>
      <c r="E33" s="20"/>
      <c r="F33" s="10"/>
      <c r="G33" s="11" t="s">
        <v>44</v>
      </c>
      <c r="H33" s="12" t="s">
        <v>66</v>
      </c>
      <c r="I33" s="13" t="s">
        <v>46</v>
      </c>
    </row>
    <row r="34" spans="2:9" ht="18.75" x14ac:dyDescent="0.25">
      <c r="B34" s="20"/>
      <c r="C34" s="20"/>
      <c r="D34" s="20"/>
      <c r="E34" s="20"/>
      <c r="F34" s="10"/>
      <c r="G34" s="15">
        <f>IFERROR(SUM(F35:F40),"")</f>
        <v>0</v>
      </c>
      <c r="H34" s="15">
        <v>0</v>
      </c>
      <c r="I34" s="15">
        <v>600</v>
      </c>
    </row>
    <row r="35" spans="2:9" ht="45" customHeight="1" x14ac:dyDescent="0.25">
      <c r="B35" s="10" t="s">
        <v>0</v>
      </c>
      <c r="C35" s="10" t="s">
        <v>34</v>
      </c>
      <c r="D35" s="16" t="s">
        <v>28</v>
      </c>
      <c r="E35" s="19"/>
      <c r="F35" s="3">
        <f>IFERROR(VLOOKUP(E35,Arkusz!$B$2:$C$5,2,0),0)</f>
        <v>0</v>
      </c>
      <c r="G35" s="6"/>
      <c r="H35" s="6"/>
      <c r="I35" s="6"/>
    </row>
    <row r="36" spans="2:9" ht="45" customHeight="1" x14ac:dyDescent="0.25">
      <c r="B36" s="10" t="s">
        <v>1</v>
      </c>
      <c r="C36" s="10" t="s">
        <v>35</v>
      </c>
      <c r="D36" s="16" t="s">
        <v>29</v>
      </c>
      <c r="E36" s="19"/>
      <c r="F36" s="3">
        <f>IFERROR(VLOOKUP(E36,Arkusz!$B$2:$C$5,2,0),0)</f>
        <v>0</v>
      </c>
      <c r="G36" s="6"/>
      <c r="H36" s="6"/>
      <c r="I36" s="6"/>
    </row>
    <row r="37" spans="2:9" ht="45" customHeight="1" x14ac:dyDescent="0.25">
      <c r="B37" s="10" t="s">
        <v>2</v>
      </c>
      <c r="C37" s="10" t="s">
        <v>36</v>
      </c>
      <c r="D37" s="16" t="s">
        <v>30</v>
      </c>
      <c r="E37" s="19"/>
      <c r="F37" s="3">
        <f>IFERROR(VLOOKUP(E37,Arkusz!$B$2:$C$5,2,0),0)</f>
        <v>0</v>
      </c>
      <c r="G37" s="6"/>
      <c r="H37" s="6"/>
      <c r="I37" s="6"/>
    </row>
    <row r="38" spans="2:9" ht="45" customHeight="1" x14ac:dyDescent="0.25">
      <c r="B38" s="10" t="s">
        <v>3</v>
      </c>
      <c r="C38" s="10" t="s">
        <v>37</v>
      </c>
      <c r="D38" s="16" t="s">
        <v>31</v>
      </c>
      <c r="E38" s="19"/>
      <c r="F38" s="3">
        <f>IFERROR(VLOOKUP(E38,Arkusz!$B$2:$C$5,2,0),0)</f>
        <v>0</v>
      </c>
      <c r="G38" s="6"/>
      <c r="H38" s="6"/>
      <c r="I38" s="6"/>
    </row>
    <row r="39" spans="2:9" ht="45" customHeight="1" x14ac:dyDescent="0.25">
      <c r="B39" s="10" t="s">
        <v>4</v>
      </c>
      <c r="C39" s="10" t="s">
        <v>38</v>
      </c>
      <c r="D39" s="16" t="s">
        <v>32</v>
      </c>
      <c r="E39" s="19"/>
      <c r="F39" s="3">
        <f>IFERROR(VLOOKUP(E39,Arkusz!$B$2:$C$5,2,0),0)</f>
        <v>0</v>
      </c>
      <c r="G39" s="6"/>
      <c r="H39" s="6"/>
      <c r="I39" s="6"/>
    </row>
    <row r="40" spans="2:9" ht="45" customHeight="1" x14ac:dyDescent="0.25">
      <c r="B40" s="10" t="s">
        <v>5</v>
      </c>
      <c r="C40" s="10" t="s">
        <v>39</v>
      </c>
      <c r="D40" s="16" t="s">
        <v>33</v>
      </c>
      <c r="E40" s="19"/>
      <c r="F40" s="3">
        <f>IFERROR(VLOOKUP(E40,Arkusz!$B$2:$C$5,2,0),0)</f>
        <v>0</v>
      </c>
      <c r="G40" s="6"/>
      <c r="H40" s="6"/>
      <c r="I40" s="6"/>
    </row>
    <row r="41" spans="2:9" ht="18.75" x14ac:dyDescent="0.25">
      <c r="G41" s="6"/>
      <c r="H41" s="6"/>
      <c r="I41" s="6"/>
    </row>
    <row r="42" spans="2:9" ht="18.75" hidden="1" x14ac:dyDescent="0.25">
      <c r="G42" s="6"/>
      <c r="H42" s="6"/>
      <c r="I42" s="6"/>
    </row>
    <row r="43" spans="2:9" ht="18.75" hidden="1" x14ac:dyDescent="0.25">
      <c r="G43" s="6"/>
      <c r="H43" s="6"/>
      <c r="I43" s="6"/>
    </row>
    <row r="44" spans="2:9" ht="18.75" hidden="1" x14ac:dyDescent="0.25">
      <c r="G44" s="6"/>
      <c r="H44" s="6"/>
      <c r="I44" s="6"/>
    </row>
    <row r="45" spans="2:9" ht="18.75" hidden="1" x14ac:dyDescent="0.25">
      <c r="G45" s="6"/>
      <c r="H45" s="6"/>
      <c r="I45" s="6"/>
    </row>
  </sheetData>
  <sheetProtection algorithmName="SHA-512" hashValue="iDQM7/MjsW+h6Kseh3adqNO47aELvjppvNjzVO+49Bgl9ko3y6xx84W5ACpFdqOswtkQrc5ZIthlOUQXDepK0w==" saltValue="tx4tXq4QC0/ddOHew2L2tQ==" spinCount="100000" sheet="1" objects="1" scenarios="1"/>
  <mergeCells count="5">
    <mergeCell ref="B15:E16"/>
    <mergeCell ref="B24:E25"/>
    <mergeCell ref="B33:E34"/>
    <mergeCell ref="B3:E4"/>
    <mergeCell ref="B6:E7"/>
  </mergeCells>
  <conditionalFormatting sqref="E8:E13 E17:E22 E26:E31 E35:E40">
    <cfRule type="containsBlanks" dxfId="0" priority="2">
      <formula>LEN(TRIM(E8))=0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54887F-BEE3-4AC0-AFF6-9E4F4811A4CC}">
          <x14:formula1>
            <xm:f>Arkusz!$B$2:$B$5</xm:f>
          </x14:formula1>
          <xm:sqref>E8 E17 E26 E35</xm:sqref>
        </x14:dataValidation>
        <x14:dataValidation type="list" allowBlank="1" showInputMessage="1" showErrorMessage="1" xr:uid="{BBB458E0-EAB9-471E-BE00-D8AFB6D47E71}">
          <x14:formula1>
            <xm:f>OFFSET(Arkusz!$B$1,MATCH(E8,Arkusz!$A$2:$A$11,0),0,COUNTIF(Arkusz!$A$2:$A$11,E8),1)</xm:f>
          </x14:formula1>
          <xm:sqref>E18:E22 E36:E40 E9:E13 E27:E31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847A-EC1B-4466-9CF1-D2D2D12026BA}">
  <dimension ref="A1:E24"/>
  <sheetViews>
    <sheetView showGridLines="0" zoomScale="130" zoomScaleNormal="130" workbookViewId="0">
      <selection activeCell="B17" sqref="B17"/>
    </sheetView>
  </sheetViews>
  <sheetFormatPr defaultColWidth="0" defaultRowHeight="15" zeroHeight="1" x14ac:dyDescent="0.25"/>
  <cols>
    <col min="1" max="1" width="4.28515625" customWidth="1"/>
    <col min="2" max="2" width="167.28515625" style="1" customWidth="1"/>
    <col min="3" max="3" width="3.42578125" customWidth="1"/>
    <col min="4" max="5" width="0" hidden="1" customWidth="1"/>
    <col min="6" max="16384" width="9.140625" hidden="1"/>
  </cols>
  <sheetData>
    <row r="1" spans="2:3" x14ac:dyDescent="0.25"/>
    <row r="2" spans="2:3" x14ac:dyDescent="0.25">
      <c r="B2" s="4" t="e" vm="1">
        <v>#VALUE!</v>
      </c>
      <c r="C2" s="3"/>
    </row>
    <row r="3" spans="2:3" x14ac:dyDescent="0.25"/>
    <row r="4" spans="2:3" x14ac:dyDescent="0.25"/>
    <row r="5" spans="2:3" s="18" customFormat="1" ht="18.75" x14ac:dyDescent="0.3">
      <c r="B5" s="17" t="s">
        <v>53</v>
      </c>
    </row>
    <row r="6" spans="2:3" ht="30" x14ac:dyDescent="0.25">
      <c r="B6" s="1" t="s">
        <v>62</v>
      </c>
    </row>
    <row r="7" spans="2:3" ht="30" x14ac:dyDescent="0.25">
      <c r="B7" s="1" t="s">
        <v>63</v>
      </c>
    </row>
    <row r="8" spans="2:3" x14ac:dyDescent="0.25">
      <c r="B8" s="1" t="s">
        <v>52</v>
      </c>
    </row>
    <row r="9" spans="2:3" x14ac:dyDescent="0.25"/>
    <row r="10" spans="2:3" x14ac:dyDescent="0.25"/>
    <row r="11" spans="2:3" s="18" customFormat="1" ht="18.75" x14ac:dyDescent="0.3">
      <c r="B11" s="17" t="s">
        <v>54</v>
      </c>
    </row>
    <row r="12" spans="2:3" x14ac:dyDescent="0.25"/>
    <row r="13" spans="2:3" x14ac:dyDescent="0.25">
      <c r="B13" s="1" t="s">
        <v>64</v>
      </c>
    </row>
    <row r="14" spans="2:3" x14ac:dyDescent="0.25">
      <c r="B14" s="1" t="s">
        <v>55</v>
      </c>
    </row>
    <row r="15" spans="2:3" ht="30" x14ac:dyDescent="0.25">
      <c r="B15" s="1" t="s">
        <v>65</v>
      </c>
    </row>
    <row r="16" spans="2:3" x14ac:dyDescent="0.25"/>
    <row r="17" spans="2:2" x14ac:dyDescent="0.25">
      <c r="B17" s="1" t="s">
        <v>56</v>
      </c>
    </row>
    <row r="18" spans="2:2" x14ac:dyDescent="0.25">
      <c r="B18" s="1" t="s">
        <v>58</v>
      </c>
    </row>
    <row r="19" spans="2:2" x14ac:dyDescent="0.25">
      <c r="B19" s="1" t="s">
        <v>59</v>
      </c>
    </row>
    <row r="20" spans="2:2" x14ac:dyDescent="0.25">
      <c r="B20" s="1" t="s">
        <v>60</v>
      </c>
    </row>
    <row r="21" spans="2:2" x14ac:dyDescent="0.25">
      <c r="B21" s="1" t="s">
        <v>61</v>
      </c>
    </row>
    <row r="22" spans="2:2" x14ac:dyDescent="0.25"/>
    <row r="23" spans="2:2" x14ac:dyDescent="0.25">
      <c r="B23" s="1" t="s">
        <v>57</v>
      </c>
    </row>
    <row r="24" spans="2:2" x14ac:dyDescent="0.25"/>
  </sheetData>
  <sheetProtection algorithmName="SHA-512" hashValue="2UewFDlkY9GbsXZ8zvTvHmDVKXkpJ/vUeC4UB12u+eCJzTVPboHFQRyhvYE5UQ6wtY7ZYejUNhgviyNdKM0iCg==" saltValue="H6R4y46mcd2f0r1rJufJe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7128-828C-4CFF-A429-CA01D201AE1F}">
  <dimension ref="A1:J11"/>
  <sheetViews>
    <sheetView workbookViewId="0">
      <selection activeCell="S34" sqref="S34"/>
    </sheetView>
  </sheetViews>
  <sheetFormatPr defaultRowHeight="15" x14ac:dyDescent="0.25"/>
  <cols>
    <col min="1" max="1" width="13" customWidth="1"/>
    <col min="8" max="10" width="11" customWidth="1"/>
  </cols>
  <sheetData>
    <row r="1" spans="1:10" x14ac:dyDescent="0.25">
      <c r="A1" s="2">
        <v>1</v>
      </c>
      <c r="B1" s="2">
        <v>2</v>
      </c>
      <c r="H1" t="str">
        <f>'Badanie TRENDY 2025'!G3</f>
        <v>Twój wynik</v>
      </c>
      <c r="I1" t="str">
        <f>'Badanie TRENDY 2025'!H3</f>
        <v>Mediana rynkowa</v>
      </c>
      <c r="J1" t="str">
        <f>'Badanie TRENDY 2025'!I3</f>
        <v>Wartość max</v>
      </c>
    </row>
    <row r="2" spans="1:10" x14ac:dyDescent="0.25">
      <c r="A2" t="s">
        <v>40</v>
      </c>
      <c r="B2" t="s">
        <v>40</v>
      </c>
      <c r="C2">
        <v>100</v>
      </c>
      <c r="G2" t="s">
        <v>6</v>
      </c>
      <c r="H2">
        <f>'Badanie TRENDY 2025'!G7</f>
        <v>0</v>
      </c>
      <c r="I2">
        <f>'Badanie TRENDY 2025'!H7</f>
        <v>67</v>
      </c>
      <c r="J2">
        <f>'Badanie TRENDY 2025'!I7</f>
        <v>600</v>
      </c>
    </row>
    <row r="3" spans="1:10" x14ac:dyDescent="0.25">
      <c r="A3" t="s">
        <v>40</v>
      </c>
      <c r="B3" t="s">
        <v>41</v>
      </c>
      <c r="C3">
        <v>67</v>
      </c>
      <c r="G3" t="s">
        <v>7</v>
      </c>
      <c r="H3">
        <f>'Badanie TRENDY 2025'!G16</f>
        <v>0</v>
      </c>
      <c r="I3">
        <f>'Badanie TRENDY 2025'!H16</f>
        <v>133</v>
      </c>
      <c r="J3">
        <f>'Badanie TRENDY 2025'!I16</f>
        <v>600</v>
      </c>
    </row>
    <row r="4" spans="1:10" x14ac:dyDescent="0.25">
      <c r="A4" t="s">
        <v>40</v>
      </c>
      <c r="B4" t="s">
        <v>42</v>
      </c>
      <c r="C4">
        <v>33</v>
      </c>
      <c r="G4" t="s">
        <v>47</v>
      </c>
      <c r="H4">
        <f>'Badanie TRENDY 2025'!G25</f>
        <v>0</v>
      </c>
      <c r="I4">
        <f>'Badanie TRENDY 2025'!H25</f>
        <v>33</v>
      </c>
      <c r="J4">
        <f>'Badanie TRENDY 2025'!I25</f>
        <v>600</v>
      </c>
    </row>
    <row r="5" spans="1:10" x14ac:dyDescent="0.25">
      <c r="A5" t="s">
        <v>40</v>
      </c>
      <c r="B5" t="s">
        <v>43</v>
      </c>
      <c r="C5">
        <v>0</v>
      </c>
      <c r="G5" t="s">
        <v>48</v>
      </c>
      <c r="H5">
        <f>'Badanie TRENDY 2025'!G34</f>
        <v>0</v>
      </c>
      <c r="I5">
        <f>'Badanie TRENDY 2025'!H34</f>
        <v>0</v>
      </c>
      <c r="J5">
        <f>'Badanie TRENDY 2025'!I34</f>
        <v>600</v>
      </c>
    </row>
    <row r="6" spans="1:10" x14ac:dyDescent="0.25">
      <c r="A6" t="s">
        <v>41</v>
      </c>
      <c r="B6" t="s">
        <v>40</v>
      </c>
    </row>
    <row r="7" spans="1:10" x14ac:dyDescent="0.25">
      <c r="A7" t="s">
        <v>41</v>
      </c>
      <c r="B7" t="s">
        <v>41</v>
      </c>
    </row>
    <row r="8" spans="1:10" x14ac:dyDescent="0.25">
      <c r="A8" t="s">
        <v>41</v>
      </c>
      <c r="B8" t="s">
        <v>42</v>
      </c>
    </row>
    <row r="9" spans="1:10" x14ac:dyDescent="0.25">
      <c r="A9" t="s">
        <v>41</v>
      </c>
      <c r="B9" t="s">
        <v>43</v>
      </c>
    </row>
    <row r="10" spans="1:10" x14ac:dyDescent="0.25">
      <c r="A10" t="s">
        <v>42</v>
      </c>
      <c r="B10" t="s">
        <v>43</v>
      </c>
    </row>
    <row r="11" spans="1:10" x14ac:dyDescent="0.25">
      <c r="A11" t="s">
        <v>43</v>
      </c>
      <c r="B11" t="s">
        <v>43</v>
      </c>
    </row>
  </sheetData>
  <sheetProtection algorithmName="SHA-512" hashValue="jn1FmlF2rlVr1HOFTdVqDWHiF130wZA/pgUyUwaJ69E11buC19tSpAqvJ2Crt1GOwVqTOlDZhc6GVVXms1mDXw==" saltValue="BNb1q3bMQhZFgjHZkzbYL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Badanie TRENDY 2025</vt:lpstr>
      <vt:lpstr>Instrukcja i opis metody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Polak</dc:creator>
  <cp:lastModifiedBy>Agnieszka Polak</cp:lastModifiedBy>
  <dcterms:created xsi:type="dcterms:W3CDTF">2025-04-30T06:47:20Z</dcterms:created>
  <dcterms:modified xsi:type="dcterms:W3CDTF">2025-04-30T08:31:25Z</dcterms:modified>
</cp:coreProperties>
</file>